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xr:revisionPtr revIDLastSave="0" documentId="13_ncr:1_{52DAD680-E73B-4446-B1C6-38C104CEAC7B}" xr6:coauthVersionLast="47" xr6:coauthVersionMax="47" xr10:uidLastSave="{00000000-0000-0000-0000-000000000000}"/>
  <bookViews>
    <workbookView xWindow="-120" yWindow="-120" windowWidth="29040" windowHeight="15840" tabRatio="702" activeTab="1" xr2:uid="{00000000-000D-0000-FFFF-FFFF00000000}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2019-2022'!$C$3:$BA$81</definedName>
  </definedNames>
  <calcPr calcId="191029"/>
</workbook>
</file>

<file path=xl/calcChain.xml><?xml version="1.0" encoding="utf-8"?>
<calcChain xmlns="http://schemas.openxmlformats.org/spreadsheetml/2006/main">
  <c r="AZ21" i="268" l="1"/>
  <c r="BA30" i="268"/>
  <c r="BA29" i="268"/>
  <c r="BA25" i="268"/>
  <c r="BA24" i="268"/>
  <c r="BA22" i="268"/>
  <c r="BA19" i="268"/>
  <c r="BA16" i="268"/>
  <c r="BA15" i="268"/>
  <c r="BA11" i="268"/>
  <c r="BA10" i="268"/>
  <c r="AZ31" i="268"/>
  <c r="AZ23" i="268"/>
  <c r="BA20" i="268" l="1"/>
  <c r="AZ33" i="268"/>
  <c r="AY31" i="268"/>
  <c r="AY23" i="268"/>
  <c r="AY21" i="268"/>
  <c r="AY33" i="268" s="1"/>
  <c r="AX30" i="268"/>
  <c r="AX29" i="268"/>
  <c r="AX25" i="268"/>
  <c r="AX24" i="268"/>
  <c r="AX22" i="268"/>
  <c r="AX23" i="268" s="1"/>
  <c r="AX20" i="268"/>
  <c r="AX19" i="268"/>
  <c r="AX16" i="268"/>
  <c r="AX15" i="268"/>
  <c r="AX11" i="268"/>
  <c r="AX10" i="268"/>
  <c r="AW30" i="268"/>
  <c r="AW29" i="268"/>
  <c r="AW25" i="268"/>
  <c r="AW24" i="268"/>
  <c r="AW22" i="268"/>
  <c r="AW20" i="268"/>
  <c r="AW19" i="268"/>
  <c r="AW16" i="268"/>
  <c r="AW15" i="268"/>
  <c r="AW11" i="268"/>
  <c r="AW10" i="268"/>
  <c r="AW23" i="268"/>
  <c r="AV30" i="268"/>
  <c r="AV29" i="268"/>
  <c r="AV25" i="268"/>
  <c r="AV31" i="268" s="1"/>
  <c r="AV24" i="268"/>
  <c r="AV22" i="268"/>
  <c r="AV23" i="268" s="1"/>
  <c r="AV20" i="268"/>
  <c r="AV19" i="268"/>
  <c r="AV16" i="268"/>
  <c r="AV15" i="268"/>
  <c r="AV11" i="268"/>
  <c r="AV10" i="268"/>
  <c r="AV21" i="268" l="1"/>
  <c r="AV33" i="268" s="1"/>
  <c r="AX21" i="268"/>
  <c r="AX31" i="268"/>
  <c r="AX33" i="268"/>
  <c r="AW31" i="268"/>
  <c r="AW21" i="268"/>
  <c r="AW33" i="268" s="1"/>
  <c r="BA23" i="268"/>
  <c r="AU23" i="268"/>
  <c r="AU21" i="268"/>
  <c r="AU31" i="268"/>
  <c r="AT31" i="268"/>
  <c r="AT23" i="268"/>
  <c r="AT21" i="268"/>
  <c r="AS21" i="268"/>
  <c r="AS23" i="268"/>
  <c r="AS31" i="268"/>
  <c r="AT33" i="268" l="1"/>
  <c r="AU33" i="268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BA12" i="268"/>
  <c r="BA13" i="268"/>
  <c r="BA14" i="268"/>
  <c r="BA17" i="268"/>
  <c r="BA18" i="268"/>
  <c r="AN23" i="268"/>
  <c r="AM21" i="268"/>
  <c r="AM23" i="268"/>
  <c r="AM31" i="268"/>
  <c r="BA26" i="268"/>
  <c r="BA27" i="268"/>
  <c r="BA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BA31" i="268" l="1"/>
  <c r="BA21" i="268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BA33" i="268" l="1"/>
  <c r="AG33" i="268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HC33" i="267" l="1"/>
  <c r="IV31" i="267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<sst xmlns="http://schemas.openxmlformats.org/spreadsheetml/2006/main" count="414" uniqueCount="89">
  <si>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</si>
  <si>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</si>
  <si>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</si>
  <si>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</si>
  <si>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</si>
  <si>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</si>
  <si>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</si>
  <si>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</si>
  <si>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</si>
  <si>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</si>
  <si>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</si>
  <si>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</si>
  <si>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</si>
  <si>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</si>
  <si>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</si>
  <si>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</si>
  <si>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</si>
  <si>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</si>
  <si>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</si>
  <si>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</si>
  <si>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</si>
  <si>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</si>
  <si>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</si>
  <si>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</si>
  <si>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</si>
  <si>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</si>
  <si>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</si>
  <si>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</si>
  <si>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</si>
  <si>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</si>
  <si>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</si>
  <si>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</si>
  <si>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</si>
  <si>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</si>
  <si>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</si>
  <si>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</si>
  <si>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</si>
  <si>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</si>
  <si>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</si>
  <si>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</si>
  <si>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</si>
  <si>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</si>
  <si>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</si>
  <si>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</si>
  <si>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</si>
  <si>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</si>
  <si>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</si>
  <si>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</si>
  <si>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</si>
  <si>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</si>
  <si>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</si>
  <si>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</si>
  <si>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</si>
  <si>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</si>
  <si>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</si>
  <si>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</si>
  <si>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</si>
  <si>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</si>
  <si>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</si>
  <si>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</si>
  <si>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</si>
  <si>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</si>
  <si>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</si>
  <si>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</si>
  <si>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</si>
  <si>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</si>
  <si>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</si>
  <si>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</si>
  <si>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</si>
  <si>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</si>
  <si>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</si>
  <si>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</si>
  <si>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</si>
  <si>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</si>
  <si>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</si>
  <si>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</si>
  <si>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</si>
  <si>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</si>
  <si>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</si>
  <si>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</si>
  <si>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</si>
  <si>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</si>
  <si>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</si>
  <si>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</si>
  <si>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</si>
  <si>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</si>
  <si>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</si>
  <si>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DICIEMBRE 2022</t>
  </si>
  <si>
    <t>DIFERENCIA  DIC22- NOV22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</si>
</sst>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2019-2022'!$AO$1:$AZ$1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 GAS 2019-2022'!$AO$33:$AZ$33</c:f>
              <c:numCache>
                <c:formatCode>#,##0</c:formatCode>
                <c:ptCount val="12"/>
                <c:pt idx="0">
                  <c:v>1356402.0822000001</c:v>
                </c:pt>
                <c:pt idx="1">
                  <c:v>1344504.6221000003</c:v>
                </c:pt>
                <c:pt idx="2">
                  <c:v>1259914.1981354838</c:v>
                </c:pt>
                <c:pt idx="3">
                  <c:v>1291170.9444000002</c:v>
                </c:pt>
                <c:pt idx="4">
                  <c:v>1410361.6443193546</c:v>
                </c:pt>
                <c:pt idx="5">
                  <c:v>1462840.0815366672</c:v>
                </c:pt>
                <c:pt idx="6">
                  <c:v>983913.44167419348</c:v>
                </c:pt>
                <c:pt idx="7">
                  <c:v>1093528.8202548383</c:v>
                </c:pt>
                <c:pt idx="8">
                  <c:v>1253987.8997266663</c:v>
                </c:pt>
                <c:pt idx="9">
                  <c:v>1492396.3795290329</c:v>
                </c:pt>
                <c:pt idx="10">
                  <c:v>1593827.3733633335</c:v>
                </c:pt>
                <c:pt idx="11">
                  <c:v>1380789.6608419351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896"/>
          <c:min val="44562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819729</xdr:colOff>
      <xdr:row>35</xdr:row>
      <xdr:rowOff>101025</xdr:rowOff>
    </xdr:from>
    <xdr:to>
      <xdr:col>50</xdr:col>
      <xdr:colOff>241713</xdr:colOff>
      <xdr:row>75</xdr:row>
      <xdr:rowOff>147288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35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25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25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25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25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25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3" thickTop="1" thickBot="1" x14ac:dyDescent="0.3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25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25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2">
      <c r="FE37" s="13"/>
      <c r="FF37" s="13"/>
      <c r="II37" s="3"/>
    </row>
    <row r="40" spans="2:256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2">
      <c r="EX45" s="3"/>
    </row>
    <row r="50" spans="3:70" x14ac:dyDescent="0.2">
      <c r="C50" s="7"/>
    </row>
    <row r="51" spans="3:70" x14ac:dyDescent="0.2">
      <c r="C51" s="7"/>
    </row>
    <row r="52" spans="3:70" x14ac:dyDescent="0.2">
      <c r="C52" s="7"/>
    </row>
    <row r="53" spans="3:70" x14ac:dyDescent="0.2">
      <c r="C53" s="7"/>
    </row>
    <row r="54" spans="3:70" x14ac:dyDescent="0.2">
      <c r="C54" s="7"/>
    </row>
    <row r="55" spans="3:70" x14ac:dyDescent="0.2">
      <c r="C55" s="7"/>
    </row>
    <row r="56" spans="3:70" x14ac:dyDescent="0.2">
      <c r="C56" s="7"/>
    </row>
    <row r="57" spans="3:70" x14ac:dyDescent="0.2">
      <c r="C57" s="7"/>
    </row>
    <row r="58" spans="3:70" x14ac:dyDescent="0.2">
      <c r="C58" s="7"/>
    </row>
    <row r="59" spans="3:70" x14ac:dyDescent="0.2">
      <c r="C59" s="7"/>
    </row>
    <row r="60" spans="3:70" x14ac:dyDescent="0.2">
      <c r="C60" s="7"/>
    </row>
    <row r="61" spans="3:70" x14ac:dyDescent="0.2">
      <c r="C61" s="7"/>
    </row>
    <row r="62" spans="3:70" x14ac:dyDescent="0.2">
      <c r="C62" s="7"/>
    </row>
    <row r="63" spans="3:70" x14ac:dyDescent="0.2">
      <c r="BO63" s="14"/>
    </row>
    <row r="64" spans="3:70" x14ac:dyDescent="0.2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2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2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2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2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2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2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2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2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2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2">
      <c r="D74" s="1"/>
      <c r="BO74" s="14"/>
    </row>
    <row r="75" spans="3:70" x14ac:dyDescent="0.2">
      <c r="D75" s="1"/>
      <c r="BO75" s="14"/>
    </row>
    <row r="76" spans="3:70" x14ac:dyDescent="0.2">
      <c r="D76" s="1"/>
      <c r="BO76" s="14"/>
    </row>
    <row r="77" spans="3:70" x14ac:dyDescent="0.2">
      <c r="D77" s="1"/>
      <c r="BO77" s="14"/>
    </row>
    <row r="78" spans="3:70" x14ac:dyDescent="0.2">
      <c r="D78" s="1"/>
      <c r="BO78" s="14"/>
    </row>
    <row r="79" spans="3:70" x14ac:dyDescent="0.2">
      <c r="D79" s="1"/>
      <c r="BO79" s="14"/>
    </row>
    <row r="80" spans="3:70" x14ac:dyDescent="0.2">
      <c r="D80" s="1"/>
      <c r="BO80" s="14"/>
    </row>
    <row r="81" spans="4:67" x14ac:dyDescent="0.2">
      <c r="D81" s="1"/>
      <c r="BO81" s="14"/>
    </row>
    <row r="82" spans="4:67" x14ac:dyDescent="0.2">
      <c r="D82" s="1"/>
      <c r="BO82" s="14"/>
    </row>
    <row r="83" spans="4:67" x14ac:dyDescent="0.2">
      <c r="D83" s="1"/>
      <c r="BO83" s="14"/>
    </row>
    <row r="84" spans="4:67" x14ac:dyDescent="0.2">
      <c r="D84" s="1"/>
      <c r="BO84" s="14"/>
    </row>
    <row r="85" spans="4:67" x14ac:dyDescent="0.2">
      <c r="D85" s="1"/>
      <c r="BO85" s="14"/>
    </row>
    <row r="86" spans="4:67" x14ac:dyDescent="0.2">
      <c r="D86" s="1"/>
    </row>
    <row r="87" spans="4:67" x14ac:dyDescent="0.2">
      <c r="D87" s="1"/>
    </row>
    <row r="88" spans="4:67" x14ac:dyDescent="0.2">
      <c r="D88" s="1"/>
    </row>
    <row r="89" spans="4:67" x14ac:dyDescent="0.2">
      <c r="D89" s="1"/>
    </row>
    <row r="90" spans="4:67" x14ac:dyDescent="0.2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A90"/>
  <sheetViews>
    <sheetView showGridLines="0" tabSelected="1" view="pageBreakPreview" topLeftCell="C1" zoomScale="55" zoomScaleNormal="60" zoomScaleSheetLayoutView="55" workbookViewId="0">
      <pane xSplit="6" ySplit="9" topLeftCell="AN24" activePane="bottomRight" state="frozen"/>
      <selection activeCell="C1" sqref="C1"/>
      <selection pane="topRight" activeCell="I1" sqref="I1"/>
      <selection pane="bottomLeft" activeCell="C10" sqref="C10"/>
      <selection pane="bottomRight" activeCell="C3" sqref="C3:BA81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40" width="17.5703125" style="1" hidden="1" customWidth="1"/>
    <col min="41" max="52" width="17.5703125" style="1" customWidth="1"/>
    <col min="53" max="53" width="21.5703125" style="1" customWidth="1"/>
    <col min="54" max="16384" width="15.42578125" style="1"/>
  </cols>
  <sheetData>
    <row r="1" spans="1:53" x14ac:dyDescent="0.2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  <c r="AX1" s="4">
        <v>44835</v>
      </c>
      <c r="AY1" s="4">
        <v>44866</v>
      </c>
      <c r="AZ1" s="4">
        <v>44896</v>
      </c>
    </row>
    <row r="3" spans="1:53" s="88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</row>
    <row r="4" spans="1:53" s="89" customFormat="1" ht="20.25" customHeight="1" x14ac:dyDescent="0.35">
      <c r="A4" s="34" t="s">
        <v>74</v>
      </c>
      <c r="B4" s="34"/>
      <c r="C4" s="94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</row>
    <row r="5" spans="1:53" s="88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</row>
    <row r="6" spans="1:53" ht="7.9" customHeight="1" x14ac:dyDescent="0.25">
      <c r="A6" s="27"/>
      <c r="B6" s="27"/>
      <c r="C6" s="27"/>
      <c r="D6" s="27"/>
    </row>
    <row r="7" spans="1:53" ht="14.25" customHeight="1" x14ac:dyDescent="0.25">
      <c r="C7" s="28"/>
      <c r="D7" s="28"/>
    </row>
    <row r="8" spans="1:53" ht="27" customHeight="1" thickBot="1" x14ac:dyDescent="0.3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8"/>
    </row>
    <row r="9" spans="1:53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62</v>
      </c>
      <c r="AY9" s="93" t="s">
        <v>63</v>
      </c>
      <c r="AZ9" s="93" t="s">
        <v>64</v>
      </c>
      <c r="BA9" s="93" t="s">
        <v>88</v>
      </c>
    </row>
    <row r="10" spans="1:53" s="10" customFormat="1" ht="20.25" customHeight="1" thickTop="1" x14ac:dyDescent="0.25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2.85616389354839*1000</f>
        <v>2856.1638935483898</v>
      </c>
      <c r="AY10" s="18">
        <v>2689.8582333333338</v>
      </c>
      <c r="AZ10" s="18">
        <v>2843.6161741935489</v>
      </c>
      <c r="BA10" s="18">
        <f>+AZ10-AY10</f>
        <v>153.75794086021506</v>
      </c>
    </row>
    <row r="11" spans="1:53" s="10" customFormat="1" ht="15" customHeight="1" x14ac:dyDescent="0.25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1.11915944516129*1000</f>
        <v>1119.15944516129</v>
      </c>
      <c r="AY11" s="18">
        <v>1854.4156600000003</v>
      </c>
      <c r="AZ11" s="18">
        <v>1954.9931774193549</v>
      </c>
      <c r="BA11" s="18">
        <f>+AZ11-AY11</f>
        <v>100.57751741935454</v>
      </c>
    </row>
    <row r="12" spans="1:53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>
        <f t="shared" ref="BA12:BA28" si="0">+AM12-AL12</f>
        <v>0</v>
      </c>
    </row>
    <row r="13" spans="1:53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>
        <f t="shared" si="0"/>
        <v>0</v>
      </c>
    </row>
    <row r="14" spans="1:53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>
        <f t="shared" si="0"/>
        <v>0</v>
      </c>
    </row>
    <row r="15" spans="1:53" s="10" customFormat="1" ht="21.75" customHeight="1" x14ac:dyDescent="0.25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2.4260561*1000</f>
        <v>2426.0560999999998</v>
      </c>
      <c r="AY15" s="18">
        <v>2713.58842</v>
      </c>
      <c r="AZ15" s="18">
        <v>2662.2661193548383</v>
      </c>
      <c r="BA15" s="18">
        <f>+AZ15-AY15</f>
        <v>-51.322300645161704</v>
      </c>
    </row>
    <row r="16" spans="1:53" s="10" customFormat="1" ht="18.75" customHeight="1" x14ac:dyDescent="0.25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2.63093548387097*1000</f>
        <v>2630.9354838709701</v>
      </c>
      <c r="AY16" s="18">
        <v>3700.6333333333337</v>
      </c>
      <c r="AZ16" s="18">
        <v>2301.0645161290322</v>
      </c>
      <c r="BA16" s="18">
        <f>+AZ16-AY16</f>
        <v>-1399.5688172043015</v>
      </c>
    </row>
    <row r="17" spans="1:53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>
        <f t="shared" si="0"/>
        <v>0</v>
      </c>
    </row>
    <row r="18" spans="1:53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>
        <f t="shared" si="0"/>
        <v>0</v>
      </c>
    </row>
    <row r="19" spans="1:53" s="10" customFormat="1" ht="18.75" customHeight="1" x14ac:dyDescent="0.25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14.8282580645161*1000</f>
        <v>14828.258064516102</v>
      </c>
      <c r="AY19" s="18">
        <v>14466.199999999999</v>
      </c>
      <c r="AZ19" s="18">
        <v>14881.741935483871</v>
      </c>
      <c r="BA19" s="18">
        <f>+AZ19-AY19</f>
        <v>415.54193548387229</v>
      </c>
    </row>
    <row r="20" spans="1:53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18.3760208806452*1000</f>
        <v>18376.020880645199</v>
      </c>
      <c r="AY20" s="18">
        <v>18795.756713333329</v>
      </c>
      <c r="AZ20" s="18">
        <v>28020.185070967738</v>
      </c>
      <c r="BA20" s="18">
        <f>+AZ20-AY20</f>
        <v>9224.4283576344096</v>
      </c>
    </row>
    <row r="21" spans="1:53" s="10" customFormat="1" ht="23.25" customHeight="1" thickTop="1" thickBot="1" x14ac:dyDescent="0.3">
      <c r="B21" s="48"/>
      <c r="C21" s="84" t="s">
        <v>72</v>
      </c>
      <c r="D21" s="49"/>
      <c r="E21" s="51">
        <f t="shared" ref="E21:AZ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 t="shared" si="1"/>
        <v>42236.593867741947</v>
      </c>
      <c r="AY21" s="51">
        <f t="shared" si="1"/>
        <v>44220.452359999996</v>
      </c>
      <c r="AZ21" s="51">
        <f t="shared" si="1"/>
        <v>52663.866993548385</v>
      </c>
      <c r="BA21" s="51">
        <f>SUM(BA10:BA20)</f>
        <v>8443.4146335483892</v>
      </c>
    </row>
    <row r="22" spans="1:53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92">
        <f>13.2801922903226*1000</f>
        <v>13280.192290322599</v>
      </c>
      <c r="AY22" s="92">
        <v>12017.672260000001</v>
      </c>
      <c r="AZ22" s="92">
        <v>12325.051954838709</v>
      </c>
      <c r="BA22" s="18">
        <f>+AZ22-AY22</f>
        <v>307.37969483870802</v>
      </c>
    </row>
    <row r="23" spans="1:53" s="10" customFormat="1" ht="21.75" customHeight="1" thickTop="1" thickBot="1" x14ac:dyDescent="0.3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AZ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 t="shared" si="5"/>
        <v>13280.192290322599</v>
      </c>
      <c r="AY23" s="57">
        <f t="shared" si="5"/>
        <v>12017.672260000001</v>
      </c>
      <c r="AZ23" s="57">
        <f t="shared" si="5"/>
        <v>12325.051954838709</v>
      </c>
      <c r="BA23" s="57">
        <f>+BA22</f>
        <v>307.37969483870802</v>
      </c>
    </row>
    <row r="24" spans="1:53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899.820137248387*1000</f>
        <v>899820.13724838698</v>
      </c>
      <c r="AY24" s="18">
        <v>930906.83807666681</v>
      </c>
      <c r="AZ24" s="18">
        <v>894983.00583870942</v>
      </c>
      <c r="BA24" s="18">
        <f>+AZ24-AY24</f>
        <v>-35923.832237957395</v>
      </c>
    </row>
    <row r="25" spans="1:53" s="10" customFormat="1" ht="20.25" customHeight="1" thickTop="1" thickBot="1" x14ac:dyDescent="0.3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352.67511243871*1000</f>
        <v>352675.11243871</v>
      </c>
      <c r="AY25" s="18">
        <v>386689.56178666651</v>
      </c>
      <c r="AZ25" s="18">
        <v>262181.76158387092</v>
      </c>
      <c r="BA25" s="18">
        <f>+AZ25-AY25</f>
        <v>-124507.8002027956</v>
      </c>
    </row>
    <row r="26" spans="1:53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>
        <f t="shared" si="0"/>
        <v>0</v>
      </c>
    </row>
    <row r="27" spans="1:53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>
        <f t="shared" si="0"/>
        <v>0</v>
      </c>
    </row>
    <row r="28" spans="1:53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>
        <f t="shared" si="0"/>
        <v>0</v>
      </c>
    </row>
    <row r="29" spans="1:53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180.546777870968*1000</f>
        <v>180546.77787096798</v>
      </c>
      <c r="AY29" s="18">
        <v>196847.88833333337</v>
      </c>
      <c r="AZ29" s="18">
        <v>142359.08548387099</v>
      </c>
      <c r="BA29" s="18">
        <f>+AZ29-AY29</f>
        <v>-54488.802849462372</v>
      </c>
    </row>
    <row r="30" spans="1:53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3.83756581290323*1000</f>
        <v>3837.5658129032304</v>
      </c>
      <c r="AY30" s="18">
        <v>23144.960546666669</v>
      </c>
      <c r="AZ30" s="18">
        <v>16276.888987096776</v>
      </c>
      <c r="BA30" s="18">
        <f>+AZ30-AY30</f>
        <v>-6868.071559569893</v>
      </c>
    </row>
    <row r="31" spans="1:53" s="10" customFormat="1" ht="23.25" customHeight="1" thickTop="1" thickBot="1" x14ac:dyDescent="0.3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:AX31" si="12">SUM(AW24:AW30)</f>
        <v>1199007.2724366663</v>
      </c>
      <c r="AX31" s="31">
        <f t="shared" si="12"/>
        <v>1436879.5933709682</v>
      </c>
      <c r="AY31" s="31">
        <f t="shared" ref="AY31:AZ31" si="13">SUM(AY24:AY30)</f>
        <v>1537589.2487433336</v>
      </c>
      <c r="AZ31" s="31">
        <f t="shared" si="13"/>
        <v>1315800.7418935481</v>
      </c>
      <c r="BA31" s="31">
        <f>SUM(BA24:BA30)</f>
        <v>-221788.50684978525</v>
      </c>
    </row>
    <row r="32" spans="1:53" s="5" customFormat="1" ht="15.75" customHeight="1" thickTop="1" thickBot="1" x14ac:dyDescent="0.3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3" s="10" customFormat="1" ht="33" thickTop="1" thickBot="1" x14ac:dyDescent="0.3">
      <c r="B33" s="66"/>
      <c r="C33" s="80" t="s">
        <v>79</v>
      </c>
      <c r="D33" s="81"/>
      <c r="E33" s="83">
        <f t="shared" ref="E33:T33" si="14">+SUM(E21,E23,E31)</f>
        <v>1315946.6183</v>
      </c>
      <c r="F33" s="83">
        <f t="shared" si="14"/>
        <v>1264159.3536999999</v>
      </c>
      <c r="G33" s="83">
        <f t="shared" si="14"/>
        <v>1194725.7081000002</v>
      </c>
      <c r="H33" s="83">
        <f t="shared" si="14"/>
        <v>1119085.7702000001</v>
      </c>
      <c r="I33" s="83">
        <f t="shared" si="14"/>
        <v>1085771.4066000001</v>
      </c>
      <c r="J33" s="83">
        <f t="shared" si="14"/>
        <v>1121340.8311999999</v>
      </c>
      <c r="K33" s="83">
        <f t="shared" si="14"/>
        <v>1340583.2341</v>
      </c>
      <c r="L33" s="83">
        <f t="shared" si="14"/>
        <v>1509143.8179000001</v>
      </c>
      <c r="M33" s="83">
        <f t="shared" si="14"/>
        <v>1555961</v>
      </c>
      <c r="N33" s="83">
        <f t="shared" si="14"/>
        <v>1419451.6309</v>
      </c>
      <c r="O33" s="83">
        <f t="shared" si="14"/>
        <v>1418369.9406000001</v>
      </c>
      <c r="P33" s="83">
        <f t="shared" si="14"/>
        <v>1243898.9653</v>
      </c>
      <c r="Q33" s="83">
        <f t="shared" si="14"/>
        <v>1211720.6915</v>
      </c>
      <c r="R33" s="83">
        <f t="shared" si="14"/>
        <v>1249771.2884000002</v>
      </c>
      <c r="S33" s="83">
        <f t="shared" si="14"/>
        <v>903310.04019999993</v>
      </c>
      <c r="T33" s="83">
        <f t="shared" si="14"/>
        <v>790178.82979999995</v>
      </c>
      <c r="U33" s="83">
        <f t="shared" ref="U33:AA33" si="15">+SUM(U21,U23,U31)</f>
        <v>845915.21269999992</v>
      </c>
      <c r="V33" s="83">
        <f t="shared" si="15"/>
        <v>832774.50060000003</v>
      </c>
      <c r="W33" s="83">
        <f t="shared" si="15"/>
        <v>1346101.4936000002</v>
      </c>
      <c r="X33" s="83">
        <f t="shared" si="15"/>
        <v>1298655.1539999999</v>
      </c>
      <c r="Y33" s="83">
        <f t="shared" si="15"/>
        <v>1342976.2357000001</v>
      </c>
      <c r="Z33" s="83">
        <f t="shared" si="15"/>
        <v>1254828.3513000002</v>
      </c>
      <c r="AA33" s="83">
        <f t="shared" si="15"/>
        <v>1490754.6923999998</v>
      </c>
      <c r="AB33" s="83">
        <f t="shared" ref="AB33:AG33" si="16">+SUM(AB21,AB23,AB31)</f>
        <v>1361515.5016000001</v>
      </c>
      <c r="AC33" s="83">
        <f t="shared" si="16"/>
        <v>1150031.7105</v>
      </c>
      <c r="AD33" s="83">
        <f t="shared" si="16"/>
        <v>1172289.7332000001</v>
      </c>
      <c r="AE33" s="83">
        <f t="shared" si="16"/>
        <v>1067744.5913</v>
      </c>
      <c r="AF33" s="83">
        <f t="shared" si="16"/>
        <v>871274.07210000011</v>
      </c>
      <c r="AG33" s="83">
        <f t="shared" si="16"/>
        <v>780865.31401290325</v>
      </c>
      <c r="AH33" s="83">
        <f t="shared" ref="AH33" si="17">+SUM(AH21,AH23,AH31)</f>
        <v>1068128.4027200001</v>
      </c>
      <c r="AI33" s="83">
        <f>+SUM(AI21,AI23,AI31)</f>
        <v>823834.10490645119</v>
      </c>
      <c r="AJ33" s="83">
        <f t="shared" ref="AJ33:AL33" si="18">+SUM(AJ21,AJ23,AJ31)</f>
        <v>850929.25434516149</v>
      </c>
      <c r="AK33" s="83">
        <f t="shared" si="18"/>
        <v>1273570.5606000002</v>
      </c>
      <c r="AL33" s="83">
        <f t="shared" si="18"/>
        <v>1367318.6092000001</v>
      </c>
      <c r="AM33" s="83">
        <f t="shared" ref="AM33" si="19">+SUM(AM21,AM23,AM31)</f>
        <v>1428097.6161999998</v>
      </c>
      <c r="AN33" s="83">
        <f t="shared" ref="AN33:AS33" si="20">+SUM(AN21,AN23,AN31)</f>
        <v>1366833.5268389999</v>
      </c>
      <c r="AO33" s="83">
        <f t="shared" si="20"/>
        <v>1356402.0822000001</v>
      </c>
      <c r="AP33" s="83">
        <f t="shared" si="20"/>
        <v>1344504.6221000003</v>
      </c>
      <c r="AQ33" s="83">
        <f t="shared" si="20"/>
        <v>1259914.1981354838</v>
      </c>
      <c r="AR33" s="83">
        <f t="shared" si="20"/>
        <v>1291170.9444000002</v>
      </c>
      <c r="AS33" s="83">
        <f t="shared" si="20"/>
        <v>1410361.6443193546</v>
      </c>
      <c r="AT33" s="83">
        <f t="shared" ref="AT33:AV33" si="21">+SUM(AT21,AT23,AT31)</f>
        <v>1462840.0815366672</v>
      </c>
      <c r="AU33" s="83">
        <f t="shared" si="21"/>
        <v>983913.44167419348</v>
      </c>
      <c r="AV33" s="83">
        <f t="shared" si="21"/>
        <v>1093528.8202548383</v>
      </c>
      <c r="AW33" s="83">
        <f t="shared" ref="AW33:AX33" si="22">+SUM(AW21,AW23,AW31)</f>
        <v>1253987.8997266663</v>
      </c>
      <c r="AX33" s="83">
        <f t="shared" si="22"/>
        <v>1492396.3795290329</v>
      </c>
      <c r="AY33" s="83">
        <f t="shared" ref="AY33:AZ33" si="23">+SUM(AY21,AY23,AY31)</f>
        <v>1593827.3733633335</v>
      </c>
      <c r="AZ33" s="83">
        <f t="shared" si="23"/>
        <v>1380789.6608419351</v>
      </c>
      <c r="BA33" s="83">
        <f>+BA21+BA23+BA31</f>
        <v>-213037.71252139815</v>
      </c>
    </row>
    <row r="34" spans="2:53" ht="26.25" customHeight="1" thickTop="1" x14ac:dyDescent="0.25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2:53" ht="16.5" customHeight="1" x14ac:dyDescent="0.25">
      <c r="C35" s="71"/>
      <c r="D35" s="27"/>
      <c r="E35" s="3"/>
      <c r="K35" s="3"/>
      <c r="BA35" s="3"/>
    </row>
    <row r="37" spans="2:53" x14ac:dyDescent="0.2">
      <c r="H37" s="3"/>
    </row>
    <row r="50" spans="3:4" x14ac:dyDescent="0.2">
      <c r="C50" s="7"/>
    </row>
    <row r="51" spans="3:4" x14ac:dyDescent="0.2">
      <c r="C51" s="7"/>
    </row>
    <row r="52" spans="3:4" x14ac:dyDescent="0.2">
      <c r="C52" s="7"/>
    </row>
    <row r="53" spans="3:4" x14ac:dyDescent="0.2">
      <c r="C53" s="7"/>
    </row>
    <row r="54" spans="3:4" x14ac:dyDescent="0.2">
      <c r="C54" s="7"/>
    </row>
    <row r="55" spans="3:4" x14ac:dyDescent="0.2">
      <c r="C55" s="7"/>
    </row>
    <row r="56" spans="3:4" x14ac:dyDescent="0.2">
      <c r="C56" s="7"/>
    </row>
    <row r="57" spans="3:4" x14ac:dyDescent="0.2">
      <c r="C57" s="7"/>
    </row>
    <row r="58" spans="3:4" x14ac:dyDescent="0.2">
      <c r="C58" s="7"/>
    </row>
    <row r="59" spans="3:4" x14ac:dyDescent="0.2">
      <c r="C59" s="7"/>
    </row>
    <row r="60" spans="3:4" x14ac:dyDescent="0.2">
      <c r="C60" s="7"/>
    </row>
    <row r="61" spans="3:4" x14ac:dyDescent="0.2">
      <c r="C61" s="7"/>
    </row>
    <row r="62" spans="3:4" x14ac:dyDescent="0.2">
      <c r="C62" s="7"/>
    </row>
    <row r="64" spans="3:4" x14ac:dyDescent="0.2">
      <c r="C64" s="7"/>
      <c r="D64" s="4"/>
    </row>
    <row r="65" spans="3:4" x14ac:dyDescent="0.2">
      <c r="C65" s="7"/>
      <c r="D65" s="4"/>
    </row>
    <row r="66" spans="3:4" x14ac:dyDescent="0.2">
      <c r="C66" s="7"/>
      <c r="D66" s="4"/>
    </row>
    <row r="67" spans="3:4" x14ac:dyDescent="0.2">
      <c r="C67" s="7"/>
      <c r="D67" s="4"/>
    </row>
    <row r="68" spans="3:4" x14ac:dyDescent="0.2">
      <c r="D68" s="1"/>
    </row>
    <row r="69" spans="3:4" x14ac:dyDescent="0.2">
      <c r="D69" s="1"/>
    </row>
    <row r="70" spans="3:4" x14ac:dyDescent="0.2">
      <c r="D70" s="1"/>
    </row>
    <row r="71" spans="3:4" x14ac:dyDescent="0.2">
      <c r="D71" s="1"/>
    </row>
    <row r="72" spans="3:4" x14ac:dyDescent="0.2">
      <c r="D72" s="1"/>
    </row>
    <row r="73" spans="3:4" x14ac:dyDescent="0.2">
      <c r="D73" s="1"/>
    </row>
    <row r="74" spans="3:4" x14ac:dyDescent="0.2">
      <c r="D74" s="1"/>
    </row>
    <row r="75" spans="3:4" x14ac:dyDescent="0.2">
      <c r="D75" s="1"/>
    </row>
    <row r="76" spans="3:4" x14ac:dyDescent="0.2">
      <c r="D76" s="1"/>
    </row>
    <row r="77" spans="3:4" x14ac:dyDescent="0.2">
      <c r="D77" s="1"/>
    </row>
    <row r="78" spans="3:4" x14ac:dyDescent="0.2">
      <c r="D78" s="1"/>
    </row>
    <row r="79" spans="3:4" x14ac:dyDescent="0.2">
      <c r="D79" s="1"/>
    </row>
    <row r="80" spans="3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</sheetData>
  <mergeCells count="9">
    <mergeCell ref="C3:BA3"/>
    <mergeCell ref="C24:C25"/>
    <mergeCell ref="C8:D8"/>
    <mergeCell ref="E8:P8"/>
    <mergeCell ref="Q8:AB8"/>
    <mergeCell ref="C5:BA5"/>
    <mergeCell ref="C4:BA4"/>
    <mergeCell ref="AC8:AN8"/>
    <mergeCell ref="AO8:AZ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2023-01-16T20:57:23Z</cp:lastPrinted>
  <dcterms:created xsi:type="dcterms:W3CDTF">1997-07-01T22:48:52Z</dcterms:created>
  <dcterms:modified xsi:type="dcterms:W3CDTF">2023-01-16T20:58:04Z</dcterms:modified>
</cp:coreProperties>
</file>